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1" sheetId="1" r:id="rId1"/>
  </sheets>
  <definedNames>
    <definedName name="_xlnm.Print_Area" localSheetId="0">'1'!$A$1:$P$41</definedName>
    <definedName name="_xlnm.Print_Titles" localSheetId="0">'1'!$4:$7</definedName>
  </definedNames>
  <calcPr fullCalcOnLoad="1"/>
</workbook>
</file>

<file path=xl/sharedStrings.xml><?xml version="1.0" encoding="utf-8"?>
<sst xmlns="http://schemas.openxmlformats.org/spreadsheetml/2006/main" count="163" uniqueCount="94">
  <si>
    <t>l.p</t>
  </si>
  <si>
    <t>Przewid. wydatki od początku realiz.do końca 2007r.</t>
  </si>
  <si>
    <t>Budowa Trasy Bursztynowej na odcinku od ul. Łódzkiej do ul. Częstochowskiej</t>
  </si>
  <si>
    <t xml:space="preserve">1995-2010 </t>
  </si>
  <si>
    <t>Przebudowa i modernizacja dróg publicznych stanowiących Trakt Kalisko - Wieluński na odcinku ul. Księżny Jolanty od ul. Częstochowskiej do ul. Starożytnej oraz ul. Starożytna do granic Miasta</t>
  </si>
  <si>
    <t>Budowa mostu na Swędrni i modernizacja ul. Łódzkiej na odcinku od mostu do granic miasta</t>
  </si>
  <si>
    <t>Budowa ronda na skrzyżowaniu ul.Podmiejskiej i Dobrzeckiej wraz z wyprofilowaniem przebiegu drogi</t>
  </si>
  <si>
    <t xml:space="preserve">Budowa dróg osiedlowych  </t>
  </si>
  <si>
    <t>Budowa sali gimnastycznej dla Szkoły Podstawowej nr 1 i Zespołu Szkół Samochodowych</t>
  </si>
  <si>
    <t>Przebudowa systemu odprowadzania ścieków w Kaliszu</t>
  </si>
  <si>
    <t>Rekultywacja składowiska odpadów komunalnych w Kamieniu gmina Ceków Kolonia</t>
  </si>
  <si>
    <t>Zagospodarowanie terenów przyległych do Kanału Bernardyńskiego na osiedlach Majków i Tyniec oraz Kanału Rypinkowskiego w Śródmieściu</t>
  </si>
  <si>
    <t>2007-2011</t>
  </si>
  <si>
    <t>Regulacja cieków Krępicy i Piwonki, utworzenie polderu zalewowego wraz z budową kolektora deszczowego w ul.Zachodniej</t>
  </si>
  <si>
    <t>Budowa Regionalnej Biblioteki Publicznej wraz z Centrum Kultury</t>
  </si>
  <si>
    <t xml:space="preserve">Modernizacja i rozbudowa obiektów rekreacyjno-sportowych zlokalizowanych w rejonie ul.Łódzkiej 19-29 </t>
  </si>
  <si>
    <t>Budowa Parku Wodnego</t>
  </si>
  <si>
    <t>2008-2010</t>
  </si>
  <si>
    <t>Adaptacja zabytkowego budynku banku na potrzeby Filharmonii Kaliskiej</t>
  </si>
  <si>
    <t>2003-2010; z udziałem F.Spójności w latach 2007-2011</t>
  </si>
  <si>
    <t>1297045?</t>
  </si>
  <si>
    <t xml:space="preserve">Budowa Domu Dziecka </t>
  </si>
  <si>
    <t xml:space="preserve">2009-2010; zakładane dofinansowanie z WRPO </t>
  </si>
  <si>
    <t>Przebudowa skrzyżowania ulic: Nowy Świat, Legionów, Ułańska</t>
  </si>
  <si>
    <t>2009-2011</t>
  </si>
  <si>
    <t>Przebudowa ul. Handlowej na odc. od ul. Rzemieślniczej do ul. Legionów</t>
  </si>
  <si>
    <t>2009-2010</t>
  </si>
  <si>
    <t>Budowa Trasy Bursztynowej (II etap)</t>
  </si>
  <si>
    <t>Przygotowanie terenów inwestycyjnych na Dobrzecu wzdłuż obwodnicy do Skalmierzyc - od Alei Wojska Polskiego do granic Kalisza</t>
  </si>
  <si>
    <r>
      <t>2007-2010</t>
    </r>
    <r>
      <rPr>
        <sz val="8"/>
        <color indexed="10"/>
        <rFont val="Arial"/>
        <family val="2"/>
      </rPr>
      <t xml:space="preserve">  </t>
    </r>
  </si>
  <si>
    <t xml:space="preserve">2009-2010 zadanie zgłoszone do dofinansowania z EFRR </t>
  </si>
  <si>
    <t>Rozwój aktywnej turystyki wodnej z wykorzystaniem rzeki Prosny</t>
  </si>
  <si>
    <t>2007-2011; zakładane dofinansowanie WRPO</t>
  </si>
  <si>
    <t>2008-2011; zakładane dofinansowanie z EFRR Program Operac. Infrastruktura i Środowisko</t>
  </si>
  <si>
    <t xml:space="preserve">Realizacja programu  "Nowoczesne pracownie kształcenia zawodowego szansą rozwoju miasta Kalisza" </t>
  </si>
  <si>
    <t xml:space="preserve">2006-2011; zakładane dofinansowanie z WRPO </t>
  </si>
  <si>
    <t xml:space="preserve">Budowa odcinka drogi krajowej nr 25 od planowanego węzła  drogowego w rejonie Alei Wojska Polskiego do ul.Poznańskiej </t>
  </si>
  <si>
    <t xml:space="preserve">2008-2013 zakładane dofinansowanie z EFRR w ramach programu operacyjnego Infrastruktura i Środowisko </t>
  </si>
  <si>
    <t>Likwidacja kolein  w al. Wojska Polskiego</t>
  </si>
  <si>
    <t>2006 - 2011 zakładane dofinansowanie z EFRR - Program Operac. Infrastruktura i Środowisko</t>
  </si>
  <si>
    <t>Projekt społeczeństwa informacyjnego Wrota Kalisko-Ostrowskie</t>
  </si>
  <si>
    <t>Nazwa programu lub zadania z kontraktu</t>
  </si>
  <si>
    <t>Cel</t>
  </si>
  <si>
    <t xml:space="preserve">Okres realizacji </t>
  </si>
  <si>
    <t xml:space="preserve">Jednostka organizacyjna odpowiedzialna za realizację lub  koordynyjąca </t>
  </si>
  <si>
    <t>Łączne nakłady finansowe</t>
  </si>
  <si>
    <t xml:space="preserve">Wydatki </t>
  </si>
  <si>
    <t xml:space="preserve">Rozbudowa układu komunikacyjnego miasta </t>
  </si>
  <si>
    <t xml:space="preserve">Poprawa stanu środowiska naturalnego </t>
  </si>
  <si>
    <t>Poprawa stanu technicznego placówek oświatowych, rozbudowa infrastruktury oświatowej i sportowej</t>
  </si>
  <si>
    <t>Rozwój funkcji edukacyjnych Miasta Kalisza oraz wzmocnienie ośrodka akademickiego</t>
  </si>
  <si>
    <t xml:space="preserve">Rozszerzenie bazy materialnej instytucji kultury </t>
  </si>
  <si>
    <t>Rozwój społeczeństwa informacyjnego</t>
  </si>
  <si>
    <t>2009-2012; zakładane dofinansowanie z WRPO</t>
  </si>
  <si>
    <t>Poprawa stanu infrastruktury społecznej</t>
  </si>
  <si>
    <t>Rozbudowa infrastruktury opiekuńczo-wychowawczej</t>
  </si>
  <si>
    <t xml:space="preserve">Rozwój infrastruktury technicznej, rozwój przedsiębiorczości </t>
  </si>
  <si>
    <t xml:space="preserve">Podniesienie jakości kształcenia zawodowego </t>
  </si>
  <si>
    <t>Zarząd Dróg Miejskich w Kaliszu</t>
  </si>
  <si>
    <t>Urząd Miejski w Kaliszu Wydział Rozbudowy Miasta i Inwestycji</t>
  </si>
  <si>
    <t>PW do końca 2008r.</t>
  </si>
  <si>
    <t>po 2013</t>
  </si>
  <si>
    <t xml:space="preserve">2006- 2011; projekt zgłoszony do Min.Sportu jako zadanie o znaczeniu strategicznym - dofinansowanie 50% </t>
  </si>
  <si>
    <t xml:space="preserve">2007-2013; zakładane dofinansowanie z EFRR w ramach programu operacyjnego Infrastruktura i Środowisko </t>
  </si>
  <si>
    <t xml:space="preserve">Budowa Zintegrowanego Systemu Zarządzania Ruchem  I etap </t>
  </si>
  <si>
    <t>dofinsn.z UE dla zbilansowania wydatków</t>
  </si>
  <si>
    <t>Pozostałe potrzebne środki</t>
  </si>
  <si>
    <t>Modernizacja ul. Sportowej wraz z mostem i przebudową skrzyżowania z ul. Łódzką</t>
  </si>
  <si>
    <t>dofinansowanie z MS dla zbilansowania wydatków</t>
  </si>
  <si>
    <t>UWAGI</t>
  </si>
  <si>
    <t>Przedłużenie ul. Obozowej do ul. Zachodniej</t>
  </si>
  <si>
    <t xml:space="preserve">2009-2010; </t>
  </si>
  <si>
    <t>Wykonanie brakującego odcinka ul. Armii Krajowej (do Żłobka nr 4)</t>
  </si>
  <si>
    <t>Poprawa płynności i bezpieczeństwa ruchu drogowego w mieście</t>
  </si>
  <si>
    <t>Rozwój turystyki i rekreacji, promowanie walorów Prosny jako szlaku wodnego</t>
  </si>
  <si>
    <t xml:space="preserve">Modernizacja Domu Pomocy Społecznej przy ul. Winiarskiej </t>
  </si>
  <si>
    <t xml:space="preserve">Urząd Miejski w Kaliszu Wydział Rozbudowy Miasta i Inwestycji </t>
  </si>
  <si>
    <t>2008 - 2013</t>
  </si>
  <si>
    <t>Połączenie dróg krajowych na odcinku od ul. Godebskiego do ul.Łódzkiej</t>
  </si>
  <si>
    <t>2009 - 2013; zakładane dofinansowanie z WRPO</t>
  </si>
  <si>
    <t xml:space="preserve">2004-2012; zakładane dofinansowanie z WRPO </t>
  </si>
  <si>
    <t>2008-2011</t>
  </si>
  <si>
    <t>2007-2017</t>
  </si>
  <si>
    <t>Adaptacja i remont budynku przeznaczonego na siedzibę ZDM</t>
  </si>
  <si>
    <t>Poprawa warunków pracy i obsługi klientów</t>
  </si>
  <si>
    <t>2007-2012</t>
  </si>
  <si>
    <t>2006-2012</t>
  </si>
  <si>
    <t>Przebudowa ul. Częstochowskiej na odc. od ul. Teatralnej  do ul. Nowy Świat</t>
  </si>
  <si>
    <t>Przebudowa ul. Lipowej na odc. od ul. Handlowej do ul. Staszica</t>
  </si>
  <si>
    <t>Urząd Miejski w Kaliszu Wydział Organizacyjny</t>
  </si>
  <si>
    <t>Urząd Miejski w Kaliszu Wydział Edukacji</t>
  </si>
  <si>
    <t>Budowa pawilonu treningowo-administracyjnego przy Wale Matejki 2</t>
  </si>
  <si>
    <t xml:space="preserve"> PLAN WYDATKÓW NA WIELOLETNIE PROGRAMY INWESTYCYJNE NA LATA 2009 - 2011</t>
  </si>
  <si>
    <t>Załącznik Nr 20
do uchwały Nr XXX/463/2008
Rady Miejskiej Kalisza
z dnia 29 grudnia 2008 r.
w sprawie uchwalenia budżetu Kalisza - 
Miasta na prawach powiatu na 2009 rok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</si>
</sst>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d/mm/yyyy"/>
  </numFmts>
  <fonts count="21">
    <font>
      <sz val="10"/>
      <name val="Arial CE"/>
      <family val="2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11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9"/>
      <name val="Arial CE"/>
      <family val="2"/>
    </font>
    <font>
      <sz val="9.5"/>
      <name val="Arial"/>
      <family val="2"/>
    </font>
    <font>
      <b/>
      <i/>
      <sz val="8"/>
      <name val="Arial"/>
      <family val="2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3" fontId="2" fillId="0" borderId="3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horizontal="left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right" vertical="center"/>
    </xf>
    <xf numFmtId="3" fontId="7" fillId="0" borderId="4" xfId="0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Alignment="1">
      <alignment vertical="center" wrapText="1"/>
    </xf>
    <xf numFmtId="3" fontId="16" fillId="0" borderId="3" xfId="0" applyNumberFormat="1" applyFont="1" applyFill="1" applyBorder="1" applyAlignment="1">
      <alignment vertical="center" wrapText="1"/>
    </xf>
    <xf numFmtId="3" fontId="7" fillId="0" borderId="4" xfId="0" applyNumberFormat="1" applyFont="1" applyFill="1" applyBorder="1" applyAlignment="1">
      <alignment vertical="center" wrapText="1"/>
    </xf>
    <xf numFmtId="3" fontId="7" fillId="0" borderId="4" xfId="0" applyNumberFormat="1" applyFont="1" applyFill="1" applyBorder="1" applyAlignment="1">
      <alignment horizontal="right" vertical="center"/>
    </xf>
    <xf numFmtId="3" fontId="7" fillId="0" borderId="5" xfId="0" applyNumberFormat="1" applyFont="1" applyFill="1" applyBorder="1" applyAlignment="1">
      <alignment vertical="center"/>
    </xf>
    <xf numFmtId="3" fontId="17" fillId="0" borderId="3" xfId="0" applyNumberFormat="1" applyFont="1" applyFill="1" applyBorder="1" applyAlignment="1">
      <alignment vertical="center" wrapText="1"/>
    </xf>
    <xf numFmtId="3" fontId="18" fillId="0" borderId="3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 wrapText="1"/>
    </xf>
    <xf numFmtId="3" fontId="2" fillId="0" borderId="12" xfId="0" applyNumberFormat="1" applyFont="1" applyFill="1" applyBorder="1" applyAlignment="1">
      <alignment horizontal="right" vertical="center"/>
    </xf>
    <xf numFmtId="3" fontId="9" fillId="0" borderId="12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3" fontId="16" fillId="0" borderId="7" xfId="0" applyNumberFormat="1" applyFont="1" applyFill="1" applyBorder="1" applyAlignment="1">
      <alignment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3" fontId="19" fillId="0" borderId="3" xfId="0" applyNumberFormat="1" applyFont="1" applyFill="1" applyBorder="1" applyAlignment="1">
      <alignment vertical="center" wrapText="1"/>
    </xf>
    <xf numFmtId="3" fontId="2" fillId="0" borderId="7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horizontal="center" vertical="center" wrapText="1"/>
    </xf>
    <xf numFmtId="3" fontId="13" fillId="0" borderId="7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3" fontId="6" fillId="0" borderId="7" xfId="0" applyNumberFormat="1" applyFont="1" applyFill="1" applyBorder="1" applyAlignment="1">
      <alignment vertical="center"/>
    </xf>
    <xf numFmtId="3" fontId="17" fillId="0" borderId="7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horizontal="right" vertical="center"/>
    </xf>
    <xf numFmtId="3" fontId="6" fillId="0" borderId="8" xfId="0" applyNumberFormat="1" applyFont="1" applyFill="1" applyBorder="1" applyAlignment="1">
      <alignment vertical="center"/>
    </xf>
    <xf numFmtId="3" fontId="17" fillId="0" borderId="8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/>
    </xf>
    <xf numFmtId="0" fontId="10" fillId="0" borderId="3" xfId="0" applyFont="1" applyFill="1" applyBorder="1" applyAlignment="1">
      <alignment vertical="center" wrapText="1"/>
    </xf>
    <xf numFmtId="3" fontId="7" fillId="0" borderId="2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 vertical="top" wrapText="1"/>
    </xf>
    <xf numFmtId="0" fontId="0" fillId="0" borderId="0" xfId="0" applyAlignment="1">
      <alignment vertical="top"/>
    </xf>
    <xf numFmtId="3" fontId="17" fillId="0" borderId="7" xfId="0" applyNumberFormat="1" applyFont="1" applyFill="1" applyBorder="1" applyAlignment="1">
      <alignment horizontal="center" vertical="center" wrapText="1"/>
    </xf>
    <xf numFmtId="3" fontId="17" fillId="0" borderId="8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view="pageBreakPreview" zoomScaleNormal="90" zoomScaleSheetLayoutView="100" workbookViewId="0" topLeftCell="A1">
      <selection activeCell="B1" sqref="B1"/>
    </sheetView>
  </sheetViews>
  <sheetFormatPr defaultColWidth="9.00390625" defaultRowHeight="12.75"/>
  <cols>
    <col min="1" max="1" width="3.75390625" style="1" customWidth="1"/>
    <col min="2" max="2" width="39.625" style="8" customWidth="1"/>
    <col min="3" max="3" width="21.125" style="8" customWidth="1"/>
    <col min="4" max="4" width="20.125" style="8" customWidth="1"/>
    <col min="5" max="5" width="19.125" style="13" customWidth="1"/>
    <col min="6" max="6" width="10.625" style="20" hidden="1" customWidth="1"/>
    <col min="7" max="7" width="11.125" style="3" customWidth="1"/>
    <col min="8" max="8" width="10.625" style="3" hidden="1" customWidth="1"/>
    <col min="9" max="11" width="10.375" style="3" customWidth="1"/>
    <col min="12" max="12" width="10.375" style="19" hidden="1" customWidth="1"/>
    <col min="13" max="13" width="10.375" style="21" hidden="1" customWidth="1"/>
    <col min="14" max="14" width="10.00390625" style="21" hidden="1" customWidth="1"/>
    <col min="15" max="15" width="11.00390625" style="22" hidden="1" customWidth="1"/>
    <col min="16" max="16" width="10.875" style="40" hidden="1" customWidth="1"/>
    <col min="17" max="16384" width="9.125" style="2" customWidth="1"/>
  </cols>
  <sheetData>
    <row r="1" spans="5:12" ht="71.25" customHeight="1">
      <c r="E1" s="54"/>
      <c r="F1" s="23"/>
      <c r="G1" s="91"/>
      <c r="H1" s="91"/>
      <c r="I1" s="103" t="s">
        <v>93</v>
      </c>
      <c r="J1" s="104"/>
      <c r="K1" s="104"/>
      <c r="L1" s="22"/>
    </row>
    <row r="2" spans="1:12" ht="14.25" customHeight="1">
      <c r="A2" s="94" t="s">
        <v>92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22"/>
    </row>
    <row r="3" ht="12.75" customHeight="1">
      <c r="L3" s="22"/>
    </row>
    <row r="4" spans="1:16" s="11" customFormat="1" ht="12" customHeight="1">
      <c r="A4" s="98" t="s">
        <v>0</v>
      </c>
      <c r="B4" s="95" t="s">
        <v>41</v>
      </c>
      <c r="C4" s="98" t="s">
        <v>42</v>
      </c>
      <c r="D4" s="98" t="s">
        <v>44</v>
      </c>
      <c r="E4" s="102" t="s">
        <v>43</v>
      </c>
      <c r="F4" s="111" t="s">
        <v>60</v>
      </c>
      <c r="G4" s="96" t="s">
        <v>45</v>
      </c>
      <c r="H4" s="97" t="s">
        <v>1</v>
      </c>
      <c r="I4" s="101" t="s">
        <v>46</v>
      </c>
      <c r="J4" s="101"/>
      <c r="K4" s="101"/>
      <c r="L4" s="93">
        <v>2012</v>
      </c>
      <c r="M4" s="92">
        <v>2013</v>
      </c>
      <c r="N4" s="93" t="s">
        <v>61</v>
      </c>
      <c r="O4" s="107" t="s">
        <v>66</v>
      </c>
      <c r="P4" s="115" t="s">
        <v>69</v>
      </c>
    </row>
    <row r="5" spans="1:16" s="11" customFormat="1" ht="12.75" customHeight="1">
      <c r="A5" s="99"/>
      <c r="B5" s="95"/>
      <c r="C5" s="99"/>
      <c r="D5" s="99"/>
      <c r="E5" s="102"/>
      <c r="F5" s="112"/>
      <c r="G5" s="96"/>
      <c r="H5" s="97"/>
      <c r="I5" s="114">
        <v>2009</v>
      </c>
      <c r="J5" s="110">
        <v>2010</v>
      </c>
      <c r="K5" s="110">
        <v>2011</v>
      </c>
      <c r="L5" s="93"/>
      <c r="M5" s="92"/>
      <c r="N5" s="93"/>
      <c r="O5" s="108"/>
      <c r="P5" s="115"/>
    </row>
    <row r="6" spans="1:16" s="11" customFormat="1" ht="12.75" customHeight="1">
      <c r="A6" s="99"/>
      <c r="B6" s="95"/>
      <c r="C6" s="99"/>
      <c r="D6" s="99"/>
      <c r="E6" s="102"/>
      <c r="F6" s="112"/>
      <c r="G6" s="96"/>
      <c r="H6" s="97"/>
      <c r="I6" s="114"/>
      <c r="J6" s="110"/>
      <c r="K6" s="110"/>
      <c r="L6" s="93"/>
      <c r="M6" s="92"/>
      <c r="N6" s="93"/>
      <c r="O6" s="108"/>
      <c r="P6" s="115"/>
    </row>
    <row r="7" spans="1:16" s="11" customFormat="1" ht="6.75" customHeight="1">
      <c r="A7" s="100"/>
      <c r="B7" s="95"/>
      <c r="C7" s="100"/>
      <c r="D7" s="100"/>
      <c r="E7" s="102"/>
      <c r="F7" s="113"/>
      <c r="G7" s="96"/>
      <c r="H7" s="97"/>
      <c r="I7" s="114"/>
      <c r="J7" s="110"/>
      <c r="K7" s="110"/>
      <c r="L7" s="93"/>
      <c r="M7" s="92"/>
      <c r="N7" s="93"/>
      <c r="O7" s="109"/>
      <c r="P7" s="115"/>
    </row>
    <row r="8" spans="1:16" s="6" customFormat="1" ht="25.5" customHeight="1">
      <c r="A8" s="30">
        <v>1</v>
      </c>
      <c r="B8" s="9" t="s">
        <v>78</v>
      </c>
      <c r="C8" s="9" t="s">
        <v>47</v>
      </c>
      <c r="D8" s="9" t="s">
        <v>58</v>
      </c>
      <c r="E8" s="14" t="s">
        <v>82</v>
      </c>
      <c r="F8" s="24">
        <v>1181825</v>
      </c>
      <c r="G8" s="33">
        <v>45358300</v>
      </c>
      <c r="H8" s="49"/>
      <c r="I8" s="12">
        <v>500000</v>
      </c>
      <c r="J8" s="32">
        <v>2000000</v>
      </c>
      <c r="K8" s="32">
        <v>2000000</v>
      </c>
      <c r="L8" s="12">
        <v>10000000</v>
      </c>
      <c r="M8" s="12">
        <v>10000000</v>
      </c>
      <c r="N8" s="12">
        <v>9276475</v>
      </c>
      <c r="O8" s="61">
        <f aca="true" t="shared" si="0" ref="O8:O17">G8-F8-I8-J8-K8-L8-M8-N8</f>
        <v>10400000</v>
      </c>
      <c r="P8" s="45"/>
    </row>
    <row r="9" spans="1:16" s="6" customFormat="1" ht="27" customHeight="1">
      <c r="A9" s="30">
        <v>2</v>
      </c>
      <c r="B9" s="9" t="s">
        <v>2</v>
      </c>
      <c r="C9" s="9" t="s">
        <v>47</v>
      </c>
      <c r="D9" s="9" t="s">
        <v>58</v>
      </c>
      <c r="E9" s="14" t="s">
        <v>3</v>
      </c>
      <c r="F9" s="24">
        <v>22554257</v>
      </c>
      <c r="G9" s="33">
        <v>26394257</v>
      </c>
      <c r="H9" s="49"/>
      <c r="I9" s="12">
        <v>2500000</v>
      </c>
      <c r="J9" s="32">
        <f>G9-F9-I9</f>
        <v>1340000</v>
      </c>
      <c r="K9" s="32">
        <f>G9-F9-I9-J9</f>
        <v>0</v>
      </c>
      <c r="L9" s="12">
        <f>G9-F9-I9-J9-K9</f>
        <v>0</v>
      </c>
      <c r="M9" s="12">
        <f>G9-F9-I9-J9-K9-L9</f>
        <v>0</v>
      </c>
      <c r="N9" s="12">
        <v>0</v>
      </c>
      <c r="O9" s="61">
        <f t="shared" si="0"/>
        <v>0</v>
      </c>
      <c r="P9" s="41"/>
    </row>
    <row r="10" spans="1:16" s="7" customFormat="1" ht="24.75" customHeight="1">
      <c r="A10" s="30">
        <v>3</v>
      </c>
      <c r="B10" s="9" t="s">
        <v>27</v>
      </c>
      <c r="C10" s="9" t="s">
        <v>47</v>
      </c>
      <c r="D10" s="9" t="s">
        <v>58</v>
      </c>
      <c r="E10" s="59" t="s">
        <v>32</v>
      </c>
      <c r="F10" s="31">
        <v>10698914</v>
      </c>
      <c r="G10" s="42">
        <v>61500000</v>
      </c>
      <c r="H10" s="50"/>
      <c r="I10" s="63">
        <v>4000000</v>
      </c>
      <c r="J10" s="32">
        <v>20000000</v>
      </c>
      <c r="K10" s="32">
        <v>6801086</v>
      </c>
      <c r="L10" s="12">
        <v>0</v>
      </c>
      <c r="M10" s="12">
        <v>0</v>
      </c>
      <c r="N10" s="12">
        <v>0</v>
      </c>
      <c r="O10" s="61">
        <f t="shared" si="0"/>
        <v>20000000</v>
      </c>
      <c r="P10" s="55"/>
    </row>
    <row r="11" spans="1:16" ht="59.25" customHeight="1">
      <c r="A11" s="30">
        <v>4</v>
      </c>
      <c r="B11" s="9" t="s">
        <v>4</v>
      </c>
      <c r="C11" s="9" t="s">
        <v>47</v>
      </c>
      <c r="D11" s="9" t="s">
        <v>58</v>
      </c>
      <c r="E11" s="14" t="s">
        <v>85</v>
      </c>
      <c r="F11" s="24">
        <v>164720</v>
      </c>
      <c r="G11" s="33">
        <v>9775000</v>
      </c>
      <c r="H11" s="49"/>
      <c r="I11" s="12">
        <v>100000</v>
      </c>
      <c r="J11" s="32">
        <v>4000000</v>
      </c>
      <c r="K11" s="32">
        <v>2000000</v>
      </c>
      <c r="L11" s="12">
        <f>G11-F11-I11-J11-K11</f>
        <v>3510280</v>
      </c>
      <c r="M11" s="12">
        <f>G11-F11-I11-J11-K11-L11</f>
        <v>0</v>
      </c>
      <c r="N11" s="12">
        <v>0</v>
      </c>
      <c r="O11" s="61">
        <f t="shared" si="0"/>
        <v>0</v>
      </c>
      <c r="P11" s="55"/>
    </row>
    <row r="12" spans="1:16" ht="67.5" customHeight="1">
      <c r="A12" s="30">
        <v>5</v>
      </c>
      <c r="B12" s="9" t="s">
        <v>36</v>
      </c>
      <c r="C12" s="9" t="s">
        <v>47</v>
      </c>
      <c r="D12" s="9" t="s">
        <v>58</v>
      </c>
      <c r="E12" s="14" t="s">
        <v>63</v>
      </c>
      <c r="F12" s="24">
        <v>545000</v>
      </c>
      <c r="G12" s="33">
        <v>105000000</v>
      </c>
      <c r="H12" s="49"/>
      <c r="I12" s="12">
        <v>1000000</v>
      </c>
      <c r="J12" s="32">
        <v>1000000</v>
      </c>
      <c r="K12" s="32">
        <v>4500000</v>
      </c>
      <c r="L12" s="35">
        <v>4500000</v>
      </c>
      <c r="M12" s="12">
        <v>4205000</v>
      </c>
      <c r="N12" s="12"/>
      <c r="O12" s="61">
        <f t="shared" si="0"/>
        <v>89250000</v>
      </c>
      <c r="P12" s="105" t="s">
        <v>65</v>
      </c>
    </row>
    <row r="13" spans="1:16" ht="27" customHeight="1">
      <c r="A13" s="30">
        <v>6</v>
      </c>
      <c r="B13" s="9" t="s">
        <v>5</v>
      </c>
      <c r="C13" s="9" t="s">
        <v>47</v>
      </c>
      <c r="D13" s="9" t="s">
        <v>58</v>
      </c>
      <c r="E13" s="14" t="s">
        <v>86</v>
      </c>
      <c r="F13" s="24">
        <v>123415</v>
      </c>
      <c r="G13" s="33">
        <v>13750000</v>
      </c>
      <c r="H13" s="49"/>
      <c r="I13" s="12">
        <v>500000</v>
      </c>
      <c r="J13" s="32">
        <v>3000000</v>
      </c>
      <c r="K13" s="32">
        <v>6000000</v>
      </c>
      <c r="L13" s="12">
        <f>G13-F13-I13-J13-K13</f>
        <v>4126585</v>
      </c>
      <c r="M13" s="12">
        <f>G13-F13-I13-J13-K13-L13</f>
        <v>0</v>
      </c>
      <c r="N13" s="12">
        <v>0</v>
      </c>
      <c r="O13" s="61">
        <f t="shared" si="0"/>
        <v>0</v>
      </c>
      <c r="P13" s="106"/>
    </row>
    <row r="14" spans="1:16" ht="32.25" customHeight="1">
      <c r="A14" s="30">
        <v>7</v>
      </c>
      <c r="B14" s="9" t="s">
        <v>6</v>
      </c>
      <c r="C14" s="9" t="s">
        <v>47</v>
      </c>
      <c r="D14" s="9" t="s">
        <v>58</v>
      </c>
      <c r="E14" s="14" t="s">
        <v>29</v>
      </c>
      <c r="F14" s="24">
        <v>41175</v>
      </c>
      <c r="G14" s="33">
        <v>2000000</v>
      </c>
      <c r="H14" s="49"/>
      <c r="I14" s="12">
        <v>1000000</v>
      </c>
      <c r="J14" s="32">
        <f>G14-F14-I14</f>
        <v>958825</v>
      </c>
      <c r="K14" s="32">
        <f>G14-F14-I14-J14</f>
        <v>0</v>
      </c>
      <c r="L14" s="28">
        <f>G14-F14-I14-J14-K14</f>
        <v>0</v>
      </c>
      <c r="M14" s="28">
        <f>G14-F14-I14-J14-K14-L14</f>
        <v>0</v>
      </c>
      <c r="N14" s="28">
        <v>0</v>
      </c>
      <c r="O14" s="61">
        <f t="shared" si="0"/>
        <v>0</v>
      </c>
      <c r="P14" s="45"/>
    </row>
    <row r="15" spans="1:16" s="5" customFormat="1" ht="23.25" customHeight="1">
      <c r="A15" s="30">
        <v>8</v>
      </c>
      <c r="B15" s="9" t="s">
        <v>7</v>
      </c>
      <c r="C15" s="9" t="s">
        <v>47</v>
      </c>
      <c r="D15" s="9" t="s">
        <v>58</v>
      </c>
      <c r="E15" s="14" t="s">
        <v>77</v>
      </c>
      <c r="F15" s="24">
        <v>10696946</v>
      </c>
      <c r="G15" s="33">
        <v>85000000</v>
      </c>
      <c r="H15" s="49"/>
      <c r="I15" s="12">
        <v>10000000</v>
      </c>
      <c r="J15" s="32">
        <v>10000000</v>
      </c>
      <c r="K15" s="32">
        <v>10000000</v>
      </c>
      <c r="L15" s="12">
        <v>17000000</v>
      </c>
      <c r="M15" s="12">
        <f>G15-F15-I15-J15-K15-L15</f>
        <v>27303054</v>
      </c>
      <c r="N15" s="12">
        <v>0</v>
      </c>
      <c r="O15" s="61">
        <f t="shared" si="0"/>
        <v>0</v>
      </c>
      <c r="P15" s="46"/>
    </row>
    <row r="16" spans="1:16" ht="69.75" customHeight="1">
      <c r="A16" s="30">
        <v>9</v>
      </c>
      <c r="B16" s="64" t="s">
        <v>64</v>
      </c>
      <c r="C16" s="9" t="s">
        <v>73</v>
      </c>
      <c r="D16" s="9" t="s">
        <v>58</v>
      </c>
      <c r="E16" s="60" t="s">
        <v>37</v>
      </c>
      <c r="F16" s="65">
        <v>100000</v>
      </c>
      <c r="G16" s="34">
        <v>12000000</v>
      </c>
      <c r="H16" s="48"/>
      <c r="I16" s="12">
        <v>200000</v>
      </c>
      <c r="J16" s="32">
        <v>600000</v>
      </c>
      <c r="K16" s="32">
        <v>700000</v>
      </c>
      <c r="L16" s="29">
        <v>700000</v>
      </c>
      <c r="M16" s="29">
        <v>700000</v>
      </c>
      <c r="N16" s="29">
        <v>0</v>
      </c>
      <c r="O16" s="61">
        <f t="shared" si="0"/>
        <v>9000000</v>
      </c>
      <c r="P16" s="45" t="s">
        <v>65</v>
      </c>
    </row>
    <row r="17" spans="1:16" s="6" customFormat="1" ht="27.75" customHeight="1">
      <c r="A17" s="30">
        <v>10</v>
      </c>
      <c r="B17" s="9" t="s">
        <v>67</v>
      </c>
      <c r="C17" s="26" t="s">
        <v>47</v>
      </c>
      <c r="D17" s="9" t="s">
        <v>58</v>
      </c>
      <c r="E17" s="14" t="s">
        <v>81</v>
      </c>
      <c r="F17" s="24"/>
      <c r="G17" s="33">
        <v>6000000</v>
      </c>
      <c r="H17" s="49"/>
      <c r="I17" s="12">
        <v>100000</v>
      </c>
      <c r="J17" s="32">
        <v>3000000</v>
      </c>
      <c r="K17" s="32">
        <f>G17-F17-I17-J17</f>
        <v>2900000</v>
      </c>
      <c r="L17" s="12">
        <f>G17-F17-I17-J17-K17</f>
        <v>0</v>
      </c>
      <c r="M17" s="12">
        <f>G17-F17-I17-J17-K17-L17</f>
        <v>0</v>
      </c>
      <c r="N17" s="12">
        <v>0</v>
      </c>
      <c r="O17" s="61">
        <f t="shared" si="0"/>
        <v>0</v>
      </c>
      <c r="P17" s="45"/>
    </row>
    <row r="18" spans="1:16" s="6" customFormat="1" ht="27.75" customHeight="1">
      <c r="A18" s="30">
        <v>11</v>
      </c>
      <c r="B18" s="89" t="s">
        <v>87</v>
      </c>
      <c r="C18" s="26" t="s">
        <v>47</v>
      </c>
      <c r="D18" s="9" t="s">
        <v>58</v>
      </c>
      <c r="E18" s="14" t="s">
        <v>24</v>
      </c>
      <c r="F18" s="24"/>
      <c r="G18" s="33">
        <v>2400000</v>
      </c>
      <c r="H18" s="49"/>
      <c r="I18" s="12">
        <v>100000</v>
      </c>
      <c r="J18" s="32">
        <v>1500000</v>
      </c>
      <c r="K18" s="32">
        <v>800000</v>
      </c>
      <c r="L18" s="12"/>
      <c r="M18" s="12"/>
      <c r="N18" s="12"/>
      <c r="O18" s="61"/>
      <c r="P18" s="45"/>
    </row>
    <row r="19" spans="1:16" s="6" customFormat="1" ht="27.75" customHeight="1">
      <c r="A19" s="30">
        <v>12</v>
      </c>
      <c r="B19" s="89" t="s">
        <v>88</v>
      </c>
      <c r="C19" s="26" t="s">
        <v>47</v>
      </c>
      <c r="D19" s="9" t="s">
        <v>58</v>
      </c>
      <c r="E19" s="14" t="s">
        <v>24</v>
      </c>
      <c r="F19" s="24"/>
      <c r="G19" s="33">
        <v>1612000</v>
      </c>
      <c r="H19" s="49"/>
      <c r="I19" s="12">
        <v>70000</v>
      </c>
      <c r="J19" s="32">
        <v>1000000</v>
      </c>
      <c r="K19" s="32">
        <v>542000</v>
      </c>
      <c r="L19" s="12"/>
      <c r="M19" s="12"/>
      <c r="N19" s="12"/>
      <c r="O19" s="61"/>
      <c r="P19" s="45"/>
    </row>
    <row r="20" spans="1:16" ht="32.25" customHeight="1">
      <c r="A20" s="30">
        <v>13</v>
      </c>
      <c r="B20" s="9" t="s">
        <v>70</v>
      </c>
      <c r="C20" s="9" t="s">
        <v>47</v>
      </c>
      <c r="D20" s="9" t="s">
        <v>58</v>
      </c>
      <c r="E20" s="14" t="s">
        <v>71</v>
      </c>
      <c r="F20" s="24"/>
      <c r="G20" s="33">
        <v>1200000</v>
      </c>
      <c r="H20" s="49"/>
      <c r="I20" s="12">
        <v>100000</v>
      </c>
      <c r="J20" s="32">
        <v>1100000</v>
      </c>
      <c r="K20" s="32">
        <v>0</v>
      </c>
      <c r="L20" s="12">
        <v>0</v>
      </c>
      <c r="M20" s="12">
        <v>0</v>
      </c>
      <c r="N20" s="12">
        <v>0</v>
      </c>
      <c r="O20" s="61">
        <f aca="true" t="shared" si="1" ref="O20:O41">G20-F20-I20-J20-K20-L20-M20-N20</f>
        <v>0</v>
      </c>
      <c r="P20" s="45"/>
    </row>
    <row r="21" spans="1:16" ht="23.25" customHeight="1">
      <c r="A21" s="30">
        <v>14</v>
      </c>
      <c r="B21" s="64" t="s">
        <v>23</v>
      </c>
      <c r="C21" s="9" t="s">
        <v>47</v>
      </c>
      <c r="D21" s="9" t="s">
        <v>58</v>
      </c>
      <c r="E21" s="66" t="s">
        <v>26</v>
      </c>
      <c r="F21" s="67"/>
      <c r="G21" s="33">
        <v>2500000</v>
      </c>
      <c r="H21" s="49"/>
      <c r="I21" s="12">
        <v>200000</v>
      </c>
      <c r="J21" s="32">
        <f>G21-F21-I21</f>
        <v>2300000</v>
      </c>
      <c r="K21" s="32">
        <f aca="true" t="shared" si="2" ref="K21:K41">G21-F21-I21-J21</f>
        <v>0</v>
      </c>
      <c r="L21" s="29">
        <f aca="true" t="shared" si="3" ref="L21:L41">G21-F21-I21-J21-K21</f>
        <v>0</v>
      </c>
      <c r="M21" s="29">
        <f aca="true" t="shared" si="4" ref="M21:M41">G21-F21-I21-J21-K21-L21</f>
        <v>0</v>
      </c>
      <c r="N21" s="29">
        <v>0</v>
      </c>
      <c r="O21" s="61">
        <f t="shared" si="1"/>
        <v>0</v>
      </c>
      <c r="P21" s="45"/>
    </row>
    <row r="22" spans="1:16" ht="23.25" customHeight="1">
      <c r="A22" s="30">
        <v>15</v>
      </c>
      <c r="B22" s="64" t="s">
        <v>25</v>
      </c>
      <c r="C22" s="9" t="s">
        <v>47</v>
      </c>
      <c r="D22" s="9" t="s">
        <v>58</v>
      </c>
      <c r="E22" s="66" t="s">
        <v>26</v>
      </c>
      <c r="F22" s="67"/>
      <c r="G22" s="33">
        <v>500000</v>
      </c>
      <c r="H22" s="49"/>
      <c r="I22" s="12">
        <v>200000</v>
      </c>
      <c r="J22" s="32">
        <f>G22-F22-I22</f>
        <v>300000</v>
      </c>
      <c r="K22" s="32">
        <f t="shared" si="2"/>
        <v>0</v>
      </c>
      <c r="L22" s="12">
        <f t="shared" si="3"/>
        <v>0</v>
      </c>
      <c r="M22" s="12">
        <f t="shared" si="4"/>
        <v>0</v>
      </c>
      <c r="N22" s="12">
        <v>0</v>
      </c>
      <c r="O22" s="61">
        <f t="shared" si="1"/>
        <v>0</v>
      </c>
      <c r="P22" s="45"/>
    </row>
    <row r="23" spans="1:16" ht="22.5" customHeight="1">
      <c r="A23" s="30">
        <v>16</v>
      </c>
      <c r="B23" s="73" t="s">
        <v>38</v>
      </c>
      <c r="C23" s="26" t="s">
        <v>47</v>
      </c>
      <c r="D23" s="26" t="s">
        <v>58</v>
      </c>
      <c r="E23" s="74" t="s">
        <v>24</v>
      </c>
      <c r="F23" s="75"/>
      <c r="G23" s="76">
        <v>3420000</v>
      </c>
      <c r="H23" s="77"/>
      <c r="I23" s="28">
        <v>500000</v>
      </c>
      <c r="J23" s="70">
        <v>1500000</v>
      </c>
      <c r="K23" s="70">
        <f t="shared" si="2"/>
        <v>1420000</v>
      </c>
      <c r="L23" s="28">
        <f t="shared" si="3"/>
        <v>0</v>
      </c>
      <c r="M23" s="28">
        <f t="shared" si="4"/>
        <v>0</v>
      </c>
      <c r="N23" s="28">
        <v>0</v>
      </c>
      <c r="O23" s="78">
        <f t="shared" si="1"/>
        <v>0</v>
      </c>
      <c r="P23" s="79"/>
    </row>
    <row r="24" spans="1:16" s="6" customFormat="1" ht="34.5" customHeight="1">
      <c r="A24" s="30">
        <v>17</v>
      </c>
      <c r="B24" s="64" t="s">
        <v>72</v>
      </c>
      <c r="C24" s="18" t="s">
        <v>47</v>
      </c>
      <c r="D24" s="18" t="s">
        <v>58</v>
      </c>
      <c r="E24" s="58" t="s">
        <v>26</v>
      </c>
      <c r="F24" s="56"/>
      <c r="G24" s="34">
        <v>1000000</v>
      </c>
      <c r="H24" s="12"/>
      <c r="I24" s="12">
        <v>100000</v>
      </c>
      <c r="J24" s="32">
        <f>G24-F24-I24</f>
        <v>900000</v>
      </c>
      <c r="K24" s="32">
        <f t="shared" si="2"/>
        <v>0</v>
      </c>
      <c r="L24" s="12">
        <f t="shared" si="3"/>
        <v>0</v>
      </c>
      <c r="M24" s="12">
        <f t="shared" si="4"/>
        <v>0</v>
      </c>
      <c r="N24" s="12">
        <v>0</v>
      </c>
      <c r="O24" s="61">
        <f t="shared" si="1"/>
        <v>0</v>
      </c>
      <c r="P24" s="45"/>
    </row>
    <row r="25" spans="1:16" s="4" customFormat="1" ht="36" customHeight="1">
      <c r="A25" s="30">
        <v>18</v>
      </c>
      <c r="B25" s="87" t="s">
        <v>83</v>
      </c>
      <c r="C25" s="87" t="s">
        <v>84</v>
      </c>
      <c r="D25" s="57" t="s">
        <v>59</v>
      </c>
      <c r="E25" s="71" t="s">
        <v>17</v>
      </c>
      <c r="F25" s="32">
        <v>550000</v>
      </c>
      <c r="G25" s="34">
        <v>1745000</v>
      </c>
      <c r="H25" s="58" t="s">
        <v>17</v>
      </c>
      <c r="I25" s="32">
        <v>550000</v>
      </c>
      <c r="J25" s="32">
        <v>700000</v>
      </c>
      <c r="K25" s="32">
        <v>0</v>
      </c>
      <c r="L25" s="32"/>
      <c r="M25" s="88"/>
      <c r="N25" s="88"/>
      <c r="O25" s="88"/>
      <c r="P25" s="88"/>
    </row>
    <row r="26" spans="1:16" s="4" customFormat="1" ht="45.75" customHeight="1">
      <c r="A26" s="30">
        <v>19</v>
      </c>
      <c r="B26" s="80" t="s">
        <v>31</v>
      </c>
      <c r="C26" s="81" t="s">
        <v>74</v>
      </c>
      <c r="D26" s="57" t="s">
        <v>59</v>
      </c>
      <c r="E26" s="72" t="s">
        <v>79</v>
      </c>
      <c r="F26" s="82"/>
      <c r="G26" s="90">
        <v>11700000</v>
      </c>
      <c r="H26" s="83"/>
      <c r="I26" s="29">
        <v>100000</v>
      </c>
      <c r="J26" s="84">
        <v>1000000</v>
      </c>
      <c r="K26" s="84">
        <v>1595000</v>
      </c>
      <c r="L26" s="29">
        <v>1400000</v>
      </c>
      <c r="M26" s="29">
        <v>0</v>
      </c>
      <c r="N26" s="29">
        <v>0</v>
      </c>
      <c r="O26" s="85">
        <f t="shared" si="1"/>
        <v>7605000</v>
      </c>
      <c r="P26" s="86" t="s">
        <v>65</v>
      </c>
    </row>
    <row r="27" spans="1:16" ht="55.5" customHeight="1">
      <c r="A27" s="30">
        <v>20</v>
      </c>
      <c r="B27" s="10" t="s">
        <v>18</v>
      </c>
      <c r="C27" s="36" t="s">
        <v>51</v>
      </c>
      <c r="D27" s="37" t="s">
        <v>59</v>
      </c>
      <c r="E27" s="38" t="s">
        <v>33</v>
      </c>
      <c r="F27" s="39">
        <v>1500000</v>
      </c>
      <c r="G27" s="43">
        <v>21792660</v>
      </c>
      <c r="H27" s="49">
        <v>1500000</v>
      </c>
      <c r="I27" s="12">
        <v>100000</v>
      </c>
      <c r="J27" s="32">
        <v>3000000</v>
      </c>
      <c r="K27" s="32">
        <v>2900000</v>
      </c>
      <c r="L27" s="12">
        <v>0</v>
      </c>
      <c r="M27" s="12">
        <v>0</v>
      </c>
      <c r="N27" s="12">
        <v>0</v>
      </c>
      <c r="O27" s="61">
        <f t="shared" si="1"/>
        <v>14292660</v>
      </c>
      <c r="P27" s="45" t="s">
        <v>65</v>
      </c>
    </row>
    <row r="28" spans="1:16" ht="28.5" customHeight="1">
      <c r="A28" s="30">
        <v>21</v>
      </c>
      <c r="B28" s="9" t="s">
        <v>40</v>
      </c>
      <c r="C28" s="9" t="s">
        <v>52</v>
      </c>
      <c r="D28" s="16" t="s">
        <v>89</v>
      </c>
      <c r="E28" s="14" t="s">
        <v>53</v>
      </c>
      <c r="F28" s="24"/>
      <c r="G28" s="33">
        <v>3500000</v>
      </c>
      <c r="H28" s="49"/>
      <c r="I28" s="12">
        <v>500000</v>
      </c>
      <c r="J28" s="32">
        <v>300000</v>
      </c>
      <c r="K28" s="32">
        <v>200000</v>
      </c>
      <c r="L28" s="12">
        <v>0</v>
      </c>
      <c r="M28" s="12">
        <v>0</v>
      </c>
      <c r="N28" s="12">
        <v>0</v>
      </c>
      <c r="O28" s="61">
        <f t="shared" si="1"/>
        <v>2500000</v>
      </c>
      <c r="P28" s="45" t="s">
        <v>65</v>
      </c>
    </row>
    <row r="29" spans="1:16" s="4" customFormat="1" ht="35.25" customHeight="1">
      <c r="A29" s="30">
        <v>22</v>
      </c>
      <c r="B29" s="68" t="s">
        <v>34</v>
      </c>
      <c r="C29" s="68" t="s">
        <v>57</v>
      </c>
      <c r="D29" s="16" t="s">
        <v>90</v>
      </c>
      <c r="E29" s="14" t="s">
        <v>30</v>
      </c>
      <c r="F29" s="24"/>
      <c r="G29" s="42">
        <v>1199999</v>
      </c>
      <c r="H29" s="50">
        <v>250000</v>
      </c>
      <c r="I29" s="63">
        <v>60000</v>
      </c>
      <c r="J29" s="32">
        <v>420000</v>
      </c>
      <c r="K29" s="32">
        <v>0</v>
      </c>
      <c r="L29" s="12">
        <v>0</v>
      </c>
      <c r="M29" s="12">
        <v>0</v>
      </c>
      <c r="N29" s="12">
        <v>0</v>
      </c>
      <c r="O29" s="61">
        <f t="shared" si="1"/>
        <v>719999</v>
      </c>
      <c r="P29" s="45" t="s">
        <v>65</v>
      </c>
    </row>
    <row r="30" spans="1:16" ht="60.75" customHeight="1">
      <c r="A30" s="30">
        <v>23</v>
      </c>
      <c r="B30" s="9" t="s">
        <v>8</v>
      </c>
      <c r="C30" s="17" t="s">
        <v>49</v>
      </c>
      <c r="D30" s="16" t="s">
        <v>59</v>
      </c>
      <c r="E30" s="14" t="s">
        <v>81</v>
      </c>
      <c r="F30" s="24">
        <v>74420</v>
      </c>
      <c r="G30" s="33">
        <v>5575000</v>
      </c>
      <c r="H30" s="49">
        <v>74420</v>
      </c>
      <c r="I30" s="12">
        <v>100000</v>
      </c>
      <c r="J30" s="32">
        <v>3000000</v>
      </c>
      <c r="K30" s="32">
        <f t="shared" si="2"/>
        <v>2400580</v>
      </c>
      <c r="L30" s="12">
        <f t="shared" si="3"/>
        <v>0</v>
      </c>
      <c r="M30" s="12">
        <f t="shared" si="4"/>
        <v>0</v>
      </c>
      <c r="N30" s="12">
        <v>0</v>
      </c>
      <c r="O30" s="61">
        <f t="shared" si="1"/>
        <v>0</v>
      </c>
      <c r="P30" s="45"/>
    </row>
    <row r="31" spans="1:16" s="4" customFormat="1" ht="38.25" customHeight="1">
      <c r="A31" s="30">
        <v>24</v>
      </c>
      <c r="B31" s="47" t="s">
        <v>21</v>
      </c>
      <c r="C31" s="18" t="s">
        <v>55</v>
      </c>
      <c r="D31" s="16" t="s">
        <v>59</v>
      </c>
      <c r="E31" s="15" t="s">
        <v>22</v>
      </c>
      <c r="F31" s="25"/>
      <c r="G31" s="33">
        <v>3150000</v>
      </c>
      <c r="H31" s="49"/>
      <c r="I31" s="12">
        <v>1000000</v>
      </c>
      <c r="J31" s="32">
        <v>575000</v>
      </c>
      <c r="K31" s="32">
        <v>0</v>
      </c>
      <c r="L31" s="12">
        <v>0</v>
      </c>
      <c r="M31" s="12">
        <v>0</v>
      </c>
      <c r="N31" s="12">
        <v>0</v>
      </c>
      <c r="O31" s="61">
        <f t="shared" si="1"/>
        <v>1575000</v>
      </c>
      <c r="P31" s="45" t="s">
        <v>65</v>
      </c>
    </row>
    <row r="32" spans="1:16" s="4" customFormat="1" ht="38.25" customHeight="1">
      <c r="A32" s="30">
        <v>25</v>
      </c>
      <c r="B32" s="9" t="s">
        <v>75</v>
      </c>
      <c r="C32" s="18" t="s">
        <v>54</v>
      </c>
      <c r="D32" s="16" t="s">
        <v>76</v>
      </c>
      <c r="E32" s="14" t="s">
        <v>24</v>
      </c>
      <c r="F32" s="24"/>
      <c r="G32" s="33">
        <v>2150000</v>
      </c>
      <c r="H32" s="49"/>
      <c r="I32" s="12">
        <v>400000</v>
      </c>
      <c r="J32" s="32">
        <v>800000</v>
      </c>
      <c r="K32" s="32">
        <f t="shared" si="2"/>
        <v>950000</v>
      </c>
      <c r="L32" s="12">
        <f t="shared" si="3"/>
        <v>0</v>
      </c>
      <c r="M32" s="12">
        <f t="shared" si="4"/>
        <v>0</v>
      </c>
      <c r="N32" s="12">
        <v>0</v>
      </c>
      <c r="O32" s="61">
        <f t="shared" si="1"/>
        <v>0</v>
      </c>
      <c r="P32" s="46"/>
    </row>
    <row r="33" spans="1:16" s="4" customFormat="1" ht="37.5" customHeight="1">
      <c r="A33" s="30">
        <v>26</v>
      </c>
      <c r="B33" s="9" t="s">
        <v>9</v>
      </c>
      <c r="C33" s="16" t="s">
        <v>48</v>
      </c>
      <c r="D33" s="16" t="s">
        <v>59</v>
      </c>
      <c r="E33" s="14" t="s">
        <v>19</v>
      </c>
      <c r="F33" s="24">
        <v>60170838</v>
      </c>
      <c r="G33" s="43">
        <v>96186274</v>
      </c>
      <c r="H33" s="51">
        <v>60170838</v>
      </c>
      <c r="I33" s="32">
        <v>35903908</v>
      </c>
      <c r="J33" s="32">
        <f>G33-F33-I33</f>
        <v>111528</v>
      </c>
      <c r="K33" s="32">
        <f t="shared" si="2"/>
        <v>0</v>
      </c>
      <c r="L33" s="12">
        <f t="shared" si="3"/>
        <v>0</v>
      </c>
      <c r="M33" s="12">
        <f t="shared" si="4"/>
        <v>0</v>
      </c>
      <c r="N33" s="12">
        <v>0</v>
      </c>
      <c r="O33" s="61">
        <f t="shared" si="1"/>
        <v>0</v>
      </c>
      <c r="P33" s="46"/>
    </row>
    <row r="34" spans="1:16" s="4" customFormat="1" ht="35.25" customHeight="1">
      <c r="A34" s="30">
        <v>27</v>
      </c>
      <c r="B34" s="9" t="s">
        <v>10</v>
      </c>
      <c r="C34" s="16" t="s">
        <v>48</v>
      </c>
      <c r="D34" s="16" t="s">
        <v>59</v>
      </c>
      <c r="E34" s="14" t="s">
        <v>81</v>
      </c>
      <c r="F34" s="24">
        <v>50000</v>
      </c>
      <c r="G34" s="33">
        <v>4500000</v>
      </c>
      <c r="H34" s="49">
        <v>50000</v>
      </c>
      <c r="I34" s="12">
        <v>50000</v>
      </c>
      <c r="J34" s="32">
        <v>1650000</v>
      </c>
      <c r="K34" s="32">
        <f t="shared" si="2"/>
        <v>2750000</v>
      </c>
      <c r="L34" s="12">
        <f t="shared" si="3"/>
        <v>0</v>
      </c>
      <c r="M34" s="12">
        <f t="shared" si="4"/>
        <v>0</v>
      </c>
      <c r="N34" s="12">
        <v>0</v>
      </c>
      <c r="O34" s="61">
        <f t="shared" si="1"/>
        <v>0</v>
      </c>
      <c r="P34" s="46"/>
    </row>
    <row r="35" spans="1:16" s="4" customFormat="1" ht="45" customHeight="1">
      <c r="A35" s="30">
        <v>28</v>
      </c>
      <c r="B35" s="9" t="s">
        <v>28</v>
      </c>
      <c r="C35" s="9" t="s">
        <v>56</v>
      </c>
      <c r="D35" s="16" t="s">
        <v>59</v>
      </c>
      <c r="E35" s="14" t="s">
        <v>35</v>
      </c>
      <c r="F35" s="24">
        <v>300000</v>
      </c>
      <c r="G35" s="33">
        <v>15300000</v>
      </c>
      <c r="H35" s="49">
        <v>150000</v>
      </c>
      <c r="I35" s="12">
        <v>1350000</v>
      </c>
      <c r="J35" s="32">
        <v>2470000</v>
      </c>
      <c r="K35" s="32">
        <v>2000000</v>
      </c>
      <c r="L35" s="12">
        <v>0</v>
      </c>
      <c r="M35" s="12">
        <v>0</v>
      </c>
      <c r="N35" s="12">
        <v>0</v>
      </c>
      <c r="O35" s="61">
        <f t="shared" si="1"/>
        <v>9180000</v>
      </c>
      <c r="P35" s="45" t="s">
        <v>65</v>
      </c>
    </row>
    <row r="36" spans="1:16" s="4" customFormat="1" ht="46.5" customHeight="1">
      <c r="A36" s="30">
        <v>29</v>
      </c>
      <c r="B36" s="9" t="s">
        <v>11</v>
      </c>
      <c r="C36" s="16" t="s">
        <v>48</v>
      </c>
      <c r="D36" s="16" t="s">
        <v>59</v>
      </c>
      <c r="E36" s="14" t="s">
        <v>12</v>
      </c>
      <c r="F36" s="24">
        <v>365000</v>
      </c>
      <c r="G36" s="33">
        <v>635000</v>
      </c>
      <c r="H36" s="49">
        <v>315000</v>
      </c>
      <c r="I36" s="12">
        <v>120000</v>
      </c>
      <c r="J36" s="32">
        <v>100000</v>
      </c>
      <c r="K36" s="32">
        <f t="shared" si="2"/>
        <v>50000</v>
      </c>
      <c r="L36" s="12">
        <f t="shared" si="3"/>
        <v>0</v>
      </c>
      <c r="M36" s="12">
        <f t="shared" si="4"/>
        <v>0</v>
      </c>
      <c r="N36" s="12">
        <v>0</v>
      </c>
      <c r="O36" s="61">
        <f t="shared" si="1"/>
        <v>0</v>
      </c>
      <c r="P36" s="46"/>
    </row>
    <row r="37" spans="1:16" s="4" customFormat="1" ht="36.75" customHeight="1">
      <c r="A37" s="30">
        <v>30</v>
      </c>
      <c r="B37" s="9" t="s">
        <v>13</v>
      </c>
      <c r="C37" s="16" t="s">
        <v>48</v>
      </c>
      <c r="D37" s="16" t="s">
        <v>59</v>
      </c>
      <c r="E37" s="14" t="s">
        <v>80</v>
      </c>
      <c r="F37" s="24">
        <v>1048070</v>
      </c>
      <c r="G37" s="33">
        <v>4490000</v>
      </c>
      <c r="H37" s="49">
        <v>1325412</v>
      </c>
      <c r="I37" s="12">
        <v>150000</v>
      </c>
      <c r="J37" s="32">
        <v>600000</v>
      </c>
      <c r="K37" s="32">
        <v>700000</v>
      </c>
      <c r="L37" s="12">
        <v>400000</v>
      </c>
      <c r="M37" s="12">
        <v>0</v>
      </c>
      <c r="N37" s="12">
        <v>0</v>
      </c>
      <c r="O37" s="61">
        <f t="shared" si="1"/>
        <v>1591930</v>
      </c>
      <c r="P37" s="45" t="s">
        <v>65</v>
      </c>
    </row>
    <row r="38" spans="1:16" s="5" customFormat="1" ht="55.5" customHeight="1">
      <c r="A38" s="30">
        <v>31</v>
      </c>
      <c r="B38" s="10" t="s">
        <v>14</v>
      </c>
      <c r="C38" s="16" t="s">
        <v>50</v>
      </c>
      <c r="D38" s="16" t="s">
        <v>59</v>
      </c>
      <c r="E38" s="14" t="s">
        <v>39</v>
      </c>
      <c r="F38" s="24">
        <v>900000</v>
      </c>
      <c r="G38" s="33">
        <v>26123399</v>
      </c>
      <c r="H38" s="49">
        <v>900000</v>
      </c>
      <c r="I38" s="12">
        <v>100000</v>
      </c>
      <c r="J38" s="32">
        <v>4000000</v>
      </c>
      <c r="K38" s="32">
        <v>3740000</v>
      </c>
      <c r="L38" s="12">
        <v>0</v>
      </c>
      <c r="M38" s="12">
        <v>0</v>
      </c>
      <c r="N38" s="12">
        <v>0</v>
      </c>
      <c r="O38" s="61">
        <f t="shared" si="1"/>
        <v>17383399</v>
      </c>
      <c r="P38" s="45" t="s">
        <v>65</v>
      </c>
    </row>
    <row r="39" spans="1:16" s="4" customFormat="1" ht="61.5" customHeight="1">
      <c r="A39" s="30">
        <v>32</v>
      </c>
      <c r="B39" s="9" t="s">
        <v>15</v>
      </c>
      <c r="C39" s="17" t="s">
        <v>49</v>
      </c>
      <c r="D39" s="16" t="s">
        <v>59</v>
      </c>
      <c r="E39" s="14" t="s">
        <v>62</v>
      </c>
      <c r="F39" s="24">
        <v>1297045</v>
      </c>
      <c r="G39" s="33">
        <v>44000000</v>
      </c>
      <c r="H39" s="52" t="s">
        <v>20</v>
      </c>
      <c r="I39" s="12">
        <v>500000</v>
      </c>
      <c r="J39" s="32">
        <v>9600000</v>
      </c>
      <c r="K39" s="32">
        <v>10600000</v>
      </c>
      <c r="L39" s="12">
        <v>0</v>
      </c>
      <c r="M39" s="12">
        <v>0</v>
      </c>
      <c r="N39" s="12">
        <v>0</v>
      </c>
      <c r="O39" s="61">
        <f t="shared" si="1"/>
        <v>22002955</v>
      </c>
      <c r="P39" s="69" t="s">
        <v>68</v>
      </c>
    </row>
    <row r="40" spans="1:16" s="4" customFormat="1" ht="59.25" customHeight="1">
      <c r="A40" s="30">
        <v>33</v>
      </c>
      <c r="B40" s="26" t="s">
        <v>16</v>
      </c>
      <c r="C40" s="17" t="s">
        <v>49</v>
      </c>
      <c r="D40" s="17" t="s">
        <v>59</v>
      </c>
      <c r="E40" s="62" t="s">
        <v>12</v>
      </c>
      <c r="F40" s="27">
        <v>3890600</v>
      </c>
      <c r="G40" s="44">
        <v>68345457</v>
      </c>
      <c r="H40" s="53">
        <v>3890600</v>
      </c>
      <c r="I40" s="28">
        <v>3000000</v>
      </c>
      <c r="J40" s="70">
        <v>5000000</v>
      </c>
      <c r="K40" s="70">
        <v>5000000</v>
      </c>
      <c r="L40" s="12">
        <v>5000000</v>
      </c>
      <c r="M40" s="12">
        <v>5000000</v>
      </c>
      <c r="N40" s="12">
        <v>40954857</v>
      </c>
      <c r="O40" s="61">
        <f t="shared" si="1"/>
        <v>500000</v>
      </c>
      <c r="P40" s="46"/>
    </row>
    <row r="41" spans="1:16" s="4" customFormat="1" ht="61.5" customHeight="1">
      <c r="A41" s="30">
        <v>34</v>
      </c>
      <c r="B41" s="18" t="s">
        <v>91</v>
      </c>
      <c r="C41" s="57" t="s">
        <v>49</v>
      </c>
      <c r="D41" s="57" t="s">
        <v>59</v>
      </c>
      <c r="E41" s="58" t="s">
        <v>17</v>
      </c>
      <c r="F41" s="56">
        <v>74000</v>
      </c>
      <c r="G41" s="34">
        <v>3574000</v>
      </c>
      <c r="H41" s="12">
        <v>74000</v>
      </c>
      <c r="I41" s="12">
        <v>1000000</v>
      </c>
      <c r="J41" s="32">
        <f>G41-F41-I41</f>
        <v>2500000</v>
      </c>
      <c r="K41" s="32">
        <f t="shared" si="2"/>
        <v>0</v>
      </c>
      <c r="L41" s="28">
        <f t="shared" si="3"/>
        <v>0</v>
      </c>
      <c r="M41" s="28">
        <f t="shared" si="4"/>
        <v>0</v>
      </c>
      <c r="N41" s="28">
        <v>0</v>
      </c>
      <c r="O41" s="61">
        <f t="shared" si="1"/>
        <v>0</v>
      </c>
      <c r="P41" s="46"/>
    </row>
  </sheetData>
  <mergeCells count="20">
    <mergeCell ref="I1:K1"/>
    <mergeCell ref="P12:P13"/>
    <mergeCell ref="O4:O7"/>
    <mergeCell ref="D4:D7"/>
    <mergeCell ref="J5:J7"/>
    <mergeCell ref="F4:F7"/>
    <mergeCell ref="L4:L7"/>
    <mergeCell ref="K5:K7"/>
    <mergeCell ref="I5:I7"/>
    <mergeCell ref="P4:P7"/>
    <mergeCell ref="M4:M7"/>
    <mergeCell ref="N4:N7"/>
    <mergeCell ref="A2:K2"/>
    <mergeCell ref="B4:B7"/>
    <mergeCell ref="G4:G7"/>
    <mergeCell ref="H4:H7"/>
    <mergeCell ref="A4:A7"/>
    <mergeCell ref="C4:C7"/>
    <mergeCell ref="I4:K4"/>
    <mergeCell ref="E4:E7"/>
  </mergeCells>
  <printOptions horizontalCentered="1"/>
  <pageMargins left="0" right="0" top="0.5902777777777778" bottom="0.5513888888888889" header="0.5118055555555556" footer="0.26"/>
  <pageSetup firstPageNumber="63" useFirstPageNumber="1" horizontalDpi="300" verticalDpi="300" orientation="landscape" paperSize="9" scale="95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Twoja nazwa użytkownika</cp:lastModifiedBy>
  <cp:lastPrinted>2009-01-07T14:22:03Z</cp:lastPrinted>
  <dcterms:created xsi:type="dcterms:W3CDTF">2008-10-07T06:31:00Z</dcterms:created>
  <dcterms:modified xsi:type="dcterms:W3CDTF">2009-01-09T11:37:49Z</dcterms:modified>
  <cp:category/>
  <cp:version/>
  <cp:contentType/>
  <cp:contentStatus/>
</cp:coreProperties>
</file>